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10452"/>
  </bookViews>
  <sheets>
    <sheet name="Sheet1" sheetId="10" r:id="rId1"/>
    <sheet name="Aaron" sheetId="1" r:id="rId2"/>
    <sheet name="Torre" sheetId="2" r:id="rId3"/>
    <sheet name="Carty" sheetId="5" r:id="rId4"/>
    <sheet name="Alou" sheetId="6" r:id="rId5"/>
    <sheet name="Menke" sheetId="9" r:id="rId6"/>
    <sheet name="Cloninger" sheetId="3" r:id="rId7"/>
    <sheet name="LeMaster" sheetId="7" r:id="rId8"/>
    <sheet name="Carroll" sheetId="4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0" l="1"/>
  <c r="P58" i="10"/>
  <c r="E58" i="10"/>
  <c r="F58" i="10"/>
  <c r="G58" i="10"/>
  <c r="H58" i="10"/>
  <c r="I58" i="10"/>
  <c r="J58" i="10"/>
  <c r="K58" i="10"/>
  <c r="L58" i="10"/>
  <c r="M58" i="10"/>
  <c r="N58" i="10"/>
  <c r="O58" i="10"/>
  <c r="D58" i="10"/>
  <c r="O38" i="10"/>
  <c r="N38" i="10"/>
  <c r="M38" i="10"/>
  <c r="L38" i="10"/>
  <c r="K38" i="10"/>
  <c r="J38" i="10"/>
  <c r="I38" i="10"/>
  <c r="H38" i="10"/>
  <c r="G38" i="10"/>
  <c r="F38" i="10"/>
  <c r="E38" i="10"/>
  <c r="D38" i="10"/>
  <c r="C38" i="10"/>
  <c r="A38" i="10"/>
  <c r="P38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A37" i="10"/>
  <c r="P37" i="10"/>
  <c r="D36" i="10"/>
  <c r="E36" i="10"/>
  <c r="F36" i="10"/>
  <c r="P36" i="10" s="1"/>
  <c r="G36" i="10"/>
  <c r="H36" i="10"/>
  <c r="I36" i="10"/>
  <c r="J36" i="10"/>
  <c r="K36" i="10"/>
  <c r="L36" i="10"/>
  <c r="M36" i="10"/>
  <c r="N36" i="10"/>
  <c r="O36" i="10"/>
  <c r="C36" i="10"/>
  <c r="A36" i="10"/>
  <c r="G30" i="10"/>
  <c r="H30" i="10"/>
  <c r="K30" i="10"/>
  <c r="M30" i="10"/>
  <c r="N30" i="10"/>
  <c r="O30" i="10"/>
  <c r="O8" i="10"/>
  <c r="N8" i="10"/>
  <c r="M8" i="10"/>
  <c r="L8" i="10"/>
  <c r="K8" i="10"/>
  <c r="J8" i="10"/>
  <c r="I8" i="10"/>
  <c r="H8" i="10"/>
  <c r="G8" i="10"/>
  <c r="F8" i="10"/>
  <c r="Q8" i="10" s="1"/>
  <c r="E8" i="10"/>
  <c r="D8" i="10"/>
  <c r="C8" i="10"/>
  <c r="A8" i="10"/>
  <c r="P8" i="10"/>
  <c r="O7" i="10"/>
  <c r="N7" i="10"/>
  <c r="M7" i="10"/>
  <c r="L7" i="10"/>
  <c r="K7" i="10"/>
  <c r="J7" i="10"/>
  <c r="I7" i="10"/>
  <c r="H7" i="10"/>
  <c r="G7" i="10"/>
  <c r="F7" i="10"/>
  <c r="E7" i="10"/>
  <c r="D7" i="10"/>
  <c r="C7" i="10"/>
  <c r="A7" i="10"/>
  <c r="R7" i="10"/>
  <c r="P7" i="10"/>
  <c r="Q7" i="10"/>
  <c r="O6" i="10"/>
  <c r="N6" i="10"/>
  <c r="M6" i="10"/>
  <c r="L6" i="10"/>
  <c r="K6" i="10"/>
  <c r="J6" i="10"/>
  <c r="I6" i="10"/>
  <c r="H6" i="10"/>
  <c r="Q6" i="10" s="1"/>
  <c r="G6" i="10"/>
  <c r="F6" i="10"/>
  <c r="E6" i="10"/>
  <c r="D6" i="10"/>
  <c r="P6" i="10" s="1"/>
  <c r="C6" i="10"/>
  <c r="A6" i="10"/>
  <c r="O5" i="10"/>
  <c r="N5" i="10"/>
  <c r="M5" i="10"/>
  <c r="L5" i="10"/>
  <c r="K5" i="10"/>
  <c r="H5" i="10"/>
  <c r="G5" i="10"/>
  <c r="A5" i="10"/>
  <c r="A4" i="10"/>
  <c r="E4" i="10"/>
  <c r="F4" i="10"/>
  <c r="G4" i="10"/>
  <c r="H4" i="10"/>
  <c r="I4" i="10"/>
  <c r="J4" i="10"/>
  <c r="K4" i="10"/>
  <c r="M4" i="10"/>
  <c r="N4" i="10"/>
  <c r="O4" i="10"/>
  <c r="R8" i="10" l="1"/>
  <c r="R6" i="10"/>
  <c r="N3" i="9"/>
  <c r="M3" i="9"/>
  <c r="L3" i="9"/>
  <c r="K3" i="9"/>
  <c r="J3" i="9"/>
  <c r="I3" i="9"/>
  <c r="H3" i="9"/>
  <c r="G3" i="9"/>
  <c r="F3" i="9"/>
  <c r="E3" i="9"/>
  <c r="D3" i="9"/>
  <c r="C3" i="9"/>
  <c r="B3" i="9"/>
  <c r="N3" i="7"/>
  <c r="M3" i="7"/>
  <c r="L3" i="7"/>
  <c r="K3" i="7"/>
  <c r="J3" i="7"/>
  <c r="I3" i="7"/>
  <c r="H3" i="7"/>
  <c r="G3" i="7"/>
  <c r="F3" i="7"/>
  <c r="E3" i="7"/>
  <c r="D3" i="7"/>
  <c r="C3" i="7"/>
  <c r="B3" i="7"/>
  <c r="N3" i="6"/>
  <c r="M3" i="6"/>
  <c r="L3" i="6"/>
  <c r="K3" i="6"/>
  <c r="J3" i="6"/>
  <c r="I3" i="6"/>
  <c r="H3" i="6"/>
  <c r="G3" i="6"/>
  <c r="F3" i="6"/>
  <c r="E3" i="6"/>
  <c r="D3" i="6"/>
  <c r="C3" i="6"/>
  <c r="B3" i="6"/>
  <c r="N3" i="5"/>
  <c r="M3" i="5"/>
  <c r="L3" i="5"/>
  <c r="K3" i="5"/>
  <c r="J3" i="5"/>
  <c r="I3" i="5"/>
  <c r="H3" i="5"/>
  <c r="G3" i="5"/>
  <c r="F3" i="5"/>
  <c r="E3" i="5"/>
  <c r="D3" i="5"/>
  <c r="C3" i="5"/>
  <c r="B3" i="5"/>
  <c r="Q3" i="9" l="1"/>
  <c r="O3" i="9"/>
  <c r="P3" i="9"/>
  <c r="O3" i="7"/>
  <c r="Q3" i="6"/>
  <c r="O3" i="6"/>
  <c r="P3" i="6"/>
  <c r="Q3" i="5"/>
  <c r="O3" i="5"/>
  <c r="P3" i="5"/>
  <c r="N3" i="4" l="1"/>
  <c r="M3" i="4"/>
  <c r="L3" i="4"/>
  <c r="K3" i="4"/>
  <c r="J3" i="4"/>
  <c r="I3" i="4"/>
  <c r="H3" i="4"/>
  <c r="G3" i="4"/>
  <c r="F3" i="4"/>
  <c r="E3" i="4"/>
  <c r="D3" i="4"/>
  <c r="C3" i="4"/>
  <c r="B3" i="4"/>
  <c r="C3" i="3"/>
  <c r="D3" i="3"/>
  <c r="E3" i="3"/>
  <c r="O3" i="3" s="1"/>
  <c r="F3" i="3"/>
  <c r="G3" i="3"/>
  <c r="H3" i="3"/>
  <c r="I3" i="3"/>
  <c r="J3" i="3"/>
  <c r="K3" i="3"/>
  <c r="L3" i="3"/>
  <c r="M3" i="3"/>
  <c r="N3" i="3"/>
  <c r="B3" i="3"/>
  <c r="N3" i="2"/>
  <c r="M3" i="2"/>
  <c r="L3" i="2"/>
  <c r="K3" i="2"/>
  <c r="J3" i="2"/>
  <c r="I3" i="2"/>
  <c r="H3" i="2"/>
  <c r="G3" i="2"/>
  <c r="F3" i="2"/>
  <c r="E3" i="2"/>
  <c r="D3" i="2"/>
  <c r="C3" i="2"/>
  <c r="B3" i="2"/>
  <c r="C3" i="1"/>
  <c r="D3" i="1"/>
  <c r="E3" i="1"/>
  <c r="F3" i="1"/>
  <c r="G3" i="1"/>
  <c r="H3" i="1"/>
  <c r="I3" i="1"/>
  <c r="J3" i="1"/>
  <c r="K3" i="1"/>
  <c r="L3" i="1"/>
  <c r="M3" i="1"/>
  <c r="N3" i="1"/>
  <c r="B3" i="1"/>
  <c r="J5" i="10" l="1"/>
  <c r="J30" i="10" s="1"/>
  <c r="I5" i="10"/>
  <c r="I30" i="10" s="1"/>
  <c r="F5" i="10"/>
  <c r="F30" i="10" s="1"/>
  <c r="E5" i="10"/>
  <c r="E30" i="10" s="1"/>
  <c r="D5" i="10"/>
  <c r="C5" i="10"/>
  <c r="L4" i="10"/>
  <c r="L30" i="10" s="1"/>
  <c r="D4" i="10"/>
  <c r="C4" i="10"/>
  <c r="O3" i="4"/>
  <c r="O3" i="2"/>
  <c r="Q3" i="2"/>
  <c r="P3" i="2"/>
  <c r="Q3" i="1"/>
  <c r="P3" i="1"/>
  <c r="O3" i="1"/>
  <c r="P5" i="10" l="1"/>
  <c r="Q5" i="10"/>
  <c r="R5" i="10"/>
  <c r="D30" i="10"/>
  <c r="Q4" i="10"/>
  <c r="P4" i="10"/>
  <c r="R4" i="10"/>
  <c r="P30" i="10" l="1"/>
  <c r="Q30" i="10"/>
  <c r="R30" i="10"/>
</calcChain>
</file>

<file path=xl/sharedStrings.xml><?xml version="1.0" encoding="utf-8"?>
<sst xmlns="http://schemas.openxmlformats.org/spreadsheetml/2006/main" count="183" uniqueCount="39">
  <si>
    <t>G</t>
  </si>
  <si>
    <t>AB</t>
  </si>
  <si>
    <t>R</t>
  </si>
  <si>
    <t>H</t>
  </si>
  <si>
    <t>2B</t>
  </si>
  <si>
    <t xml:space="preserve">3B </t>
  </si>
  <si>
    <t>HR</t>
  </si>
  <si>
    <t>RBI</t>
  </si>
  <si>
    <t>SB</t>
  </si>
  <si>
    <t>BB</t>
  </si>
  <si>
    <t>K</t>
  </si>
  <si>
    <t xml:space="preserve">HBP </t>
  </si>
  <si>
    <t>DP</t>
  </si>
  <si>
    <t>AVG</t>
  </si>
  <si>
    <t>SLG</t>
  </si>
  <si>
    <t>OBP</t>
  </si>
  <si>
    <t>Totals</t>
  </si>
  <si>
    <t>Aaron, Hank</t>
  </si>
  <si>
    <t>Torre, Joe</t>
  </si>
  <si>
    <t>GS</t>
  </si>
  <si>
    <t>CG</t>
  </si>
  <si>
    <t>IP</t>
  </si>
  <si>
    <t>ER</t>
  </si>
  <si>
    <t>W</t>
  </si>
  <si>
    <t>L</t>
  </si>
  <si>
    <t>SV</t>
  </si>
  <si>
    <t>Sh</t>
  </si>
  <si>
    <t>ERA</t>
  </si>
  <si>
    <t>Cloninger, Tony</t>
  </si>
  <si>
    <t>Carty, Rico</t>
  </si>
  <si>
    <t>Alou, Felipe</t>
  </si>
  <si>
    <t>LeMaster, Denny</t>
  </si>
  <si>
    <t>Player</t>
  </si>
  <si>
    <t>Team</t>
  </si>
  <si>
    <t>ATL</t>
  </si>
  <si>
    <t>Pitcher</t>
  </si>
  <si>
    <t>Carroll, Clay</t>
  </si>
  <si>
    <t>Atlanta Braves</t>
  </si>
  <si>
    <t>Menke, Denis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</si>
</sst>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;@"/>
    <numFmt numFmtId="165" formatCode="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4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3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0" fillId="0" borderId="3" xfId="0" applyBorder="1"/>
    <xf numFmtId="0" fontId="1" fillId="0" borderId="4" xfId="0" applyFont="1" applyBorder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abSelected="1" zoomScaleNormal="100" workbookViewId="0">
      <selection activeCell="A8" sqref="A8"/>
    </sheetView>
  </sheetViews>
  <sheetFormatPr defaultRowHeight="14.4" x14ac:dyDescent="0.3"/>
  <cols>
    <col min="1" max="1" width="15.5546875" bestFit="1" customWidth="1"/>
    <col min="2" max="2" width="5.77734375" bestFit="1" customWidth="1"/>
  </cols>
  <sheetData>
    <row r="1" spans="1:18" ht="21" x14ac:dyDescent="0.4">
      <c r="A1" s="14" t="s">
        <v>37</v>
      </c>
      <c r="B1" s="14"/>
      <c r="C1" s="14"/>
      <c r="D1" s="14"/>
      <c r="E1" s="14"/>
      <c r="F1" s="14"/>
      <c r="G1" s="14"/>
      <c r="H1" s="14"/>
    </row>
    <row r="3" spans="1:18" x14ac:dyDescent="0.3">
      <c r="A3" s="11" t="s">
        <v>32</v>
      </c>
      <c r="B3" s="9" t="s">
        <v>33</v>
      </c>
      <c r="C3" s="10" t="s">
        <v>0</v>
      </c>
      <c r="D3" s="10" t="s">
        <v>1</v>
      </c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7</v>
      </c>
      <c r="K3" s="10" t="s">
        <v>9</v>
      </c>
      <c r="L3" s="10" t="s">
        <v>10</v>
      </c>
      <c r="M3" s="10" t="s">
        <v>8</v>
      </c>
      <c r="N3" s="10" t="s">
        <v>11</v>
      </c>
      <c r="O3" s="10" t="s">
        <v>12</v>
      </c>
      <c r="P3" s="10" t="s">
        <v>13</v>
      </c>
      <c r="Q3" s="10" t="s">
        <v>14</v>
      </c>
      <c r="R3" s="10" t="s">
        <v>15</v>
      </c>
    </row>
    <row r="4" spans="1:18" x14ac:dyDescent="0.3">
      <c r="A4" s="12" t="str">
        <f>Aaron!$A$1</f>
        <v>Aaron, Hank</v>
      </c>
      <c r="B4" t="s">
        <v>34</v>
      </c>
      <c r="C4">
        <f>Aaron!B$3</f>
        <v>5</v>
      </c>
      <c r="D4">
        <f>Aaron!C$3</f>
        <v>18</v>
      </c>
      <c r="E4">
        <f>Aaron!D$3</f>
        <v>1</v>
      </c>
      <c r="F4">
        <f>Aaron!E$3</f>
        <v>4</v>
      </c>
      <c r="G4">
        <f>Aaron!F$3</f>
        <v>1</v>
      </c>
      <c r="H4">
        <f>Aaron!G$3</f>
        <v>0</v>
      </c>
      <c r="I4">
        <f>Aaron!H$3</f>
        <v>1</v>
      </c>
      <c r="J4">
        <f>Aaron!I$3</f>
        <v>2</v>
      </c>
      <c r="K4">
        <f>Aaron!J$3</f>
        <v>1</v>
      </c>
      <c r="L4">
        <f>Aaron!K$3</f>
        <v>4</v>
      </c>
      <c r="M4">
        <f>Aaron!L$3</f>
        <v>0</v>
      </c>
      <c r="N4">
        <f>Aaron!M$3</f>
        <v>0</v>
      </c>
      <c r="O4">
        <f>Aaron!N$3</f>
        <v>0</v>
      </c>
      <c r="P4" s="6">
        <f>F4/D4</f>
        <v>0.22222222222222221</v>
      </c>
      <c r="Q4" s="6">
        <f>(F4+G4+(2*H4)+(3*I4))/D4</f>
        <v>0.44444444444444442</v>
      </c>
      <c r="R4" s="6">
        <f>(F4+K4+N4)/(D4+K4+N4)</f>
        <v>0.26315789473684209</v>
      </c>
    </row>
    <row r="5" spans="1:18" x14ac:dyDescent="0.3">
      <c r="A5" s="12" t="str">
        <f>Torre!$A$1</f>
        <v>Torre, Joe</v>
      </c>
      <c r="B5" t="s">
        <v>34</v>
      </c>
      <c r="C5">
        <f>Torre!B$3</f>
        <v>5</v>
      </c>
      <c r="D5">
        <f>Torre!C$3</f>
        <v>17</v>
      </c>
      <c r="E5">
        <f>Torre!D$3</f>
        <v>3</v>
      </c>
      <c r="F5">
        <f>Torre!E$3</f>
        <v>5</v>
      </c>
      <c r="G5">
        <f>Torre!F$3</f>
        <v>0</v>
      </c>
      <c r="H5">
        <f>Torre!G$3</f>
        <v>0</v>
      </c>
      <c r="I5">
        <f>Torre!H$3</f>
        <v>1</v>
      </c>
      <c r="J5">
        <f>Torre!I$3</f>
        <v>2</v>
      </c>
      <c r="K5">
        <f>Torre!J$3</f>
        <v>2</v>
      </c>
      <c r="L5">
        <f>Torre!K$3</f>
        <v>2</v>
      </c>
      <c r="M5">
        <f>Torre!L$3</f>
        <v>0</v>
      </c>
      <c r="N5">
        <f>Torre!M$3</f>
        <v>0</v>
      </c>
      <c r="O5">
        <f>Torre!N$3</f>
        <v>1</v>
      </c>
      <c r="P5" s="6">
        <f>F5/D5</f>
        <v>0.29411764705882354</v>
      </c>
      <c r="Q5" s="6">
        <f>(F5+G5+(2*H5)+(3*I5))/D5</f>
        <v>0.47058823529411764</v>
      </c>
      <c r="R5" s="6">
        <f>(F5+K5+N5)/(D5+K5+N5)</f>
        <v>0.36842105263157893</v>
      </c>
    </row>
    <row r="6" spans="1:18" x14ac:dyDescent="0.3">
      <c r="A6" s="12" t="str">
        <f>Carty!$A$1</f>
        <v>Carty, Rico</v>
      </c>
      <c r="B6" t="s">
        <v>34</v>
      </c>
      <c r="C6">
        <f>Carty!B$3</f>
        <v>4</v>
      </c>
      <c r="D6">
        <f>Carty!C$3</f>
        <v>13</v>
      </c>
      <c r="E6">
        <f>Carty!D$3</f>
        <v>0</v>
      </c>
      <c r="F6">
        <f>Carty!E$3</f>
        <v>4</v>
      </c>
      <c r="G6">
        <f>Carty!F$3</f>
        <v>1</v>
      </c>
      <c r="H6">
        <f>Carty!G$3</f>
        <v>0</v>
      </c>
      <c r="I6">
        <f>Carty!H$3</f>
        <v>0</v>
      </c>
      <c r="J6">
        <f>Carty!I$3</f>
        <v>2</v>
      </c>
      <c r="K6">
        <f>Carty!J$3</f>
        <v>1</v>
      </c>
      <c r="L6">
        <f>Carty!K$3</f>
        <v>2</v>
      </c>
      <c r="M6">
        <f>Carty!L$3</f>
        <v>0</v>
      </c>
      <c r="N6">
        <f>Carty!M$3</f>
        <v>0</v>
      </c>
      <c r="O6">
        <f>Carty!N$3</f>
        <v>1</v>
      </c>
      <c r="P6" s="6">
        <f>F6/D6</f>
        <v>0.30769230769230771</v>
      </c>
      <c r="Q6" s="6">
        <f>(F6+G6+(2*H6)+(3*I6))/D6</f>
        <v>0.38461538461538464</v>
      </c>
      <c r="R6" s="6">
        <f>(F6+K6+N6)/(D6+K6+N6)</f>
        <v>0.35714285714285715</v>
      </c>
    </row>
    <row r="7" spans="1:18" x14ac:dyDescent="0.3">
      <c r="A7" s="12" t="str">
        <f>Alou!$A$1</f>
        <v>Alou, Felipe</v>
      </c>
      <c r="B7" t="s">
        <v>34</v>
      </c>
      <c r="C7">
        <f>Alou!B$3</f>
        <v>4</v>
      </c>
      <c r="D7">
        <f>Alou!C$3</f>
        <v>14</v>
      </c>
      <c r="E7">
        <f>Alou!D$3</f>
        <v>3</v>
      </c>
      <c r="F7">
        <f>Alou!E$3</f>
        <v>3</v>
      </c>
      <c r="G7">
        <f>Alou!F$3</f>
        <v>0</v>
      </c>
      <c r="H7">
        <f>Alou!G$3</f>
        <v>1</v>
      </c>
      <c r="I7">
        <f>Alou!H$3</f>
        <v>0</v>
      </c>
      <c r="J7">
        <f>Alou!I$3</f>
        <v>2</v>
      </c>
      <c r="K7">
        <f>Alou!J$3</f>
        <v>2</v>
      </c>
      <c r="L7">
        <f>Alou!K$3</f>
        <v>2</v>
      </c>
      <c r="M7">
        <f>Alou!L$3</f>
        <v>0</v>
      </c>
      <c r="N7">
        <f>Alou!M$3</f>
        <v>0</v>
      </c>
      <c r="O7">
        <f>Alou!N$3</f>
        <v>1</v>
      </c>
      <c r="P7" s="6">
        <f>F7/D7</f>
        <v>0.21428571428571427</v>
      </c>
      <c r="Q7" s="6">
        <f>(F7+G7+(2*H7)+(3*I7))/D7</f>
        <v>0.35714285714285715</v>
      </c>
      <c r="R7" s="6">
        <f>(F7+K7+N7)/(D7+K7+N7)</f>
        <v>0.3125</v>
      </c>
    </row>
    <row r="8" spans="1:18" x14ac:dyDescent="0.3">
      <c r="A8" s="12" t="str">
        <f>Menke!$A$1</f>
        <v>Menke, Denis</v>
      </c>
      <c r="B8" t="s">
        <v>34</v>
      </c>
      <c r="C8">
        <f>Menke!B$3</f>
        <v>2</v>
      </c>
      <c r="D8">
        <f>Menke!C$3</f>
        <v>4</v>
      </c>
      <c r="E8">
        <f>Menke!D$3</f>
        <v>0</v>
      </c>
      <c r="F8">
        <f>Menke!E$3</f>
        <v>1</v>
      </c>
      <c r="G8">
        <f>Menke!F$3</f>
        <v>0</v>
      </c>
      <c r="H8">
        <f>Menke!G$3</f>
        <v>0</v>
      </c>
      <c r="I8">
        <f>Menke!H$3</f>
        <v>0</v>
      </c>
      <c r="J8">
        <f>Menke!I$3</f>
        <v>0</v>
      </c>
      <c r="K8">
        <f>Menke!J$3</f>
        <v>1</v>
      </c>
      <c r="L8">
        <f>Menke!K$3</f>
        <v>1</v>
      </c>
      <c r="M8">
        <f>Menke!L$3</f>
        <v>0</v>
      </c>
      <c r="N8">
        <f>Menke!M$3</f>
        <v>0</v>
      </c>
      <c r="O8">
        <f>Menke!N$3</f>
        <v>0</v>
      </c>
      <c r="P8" s="6">
        <f>F8/D8</f>
        <v>0.25</v>
      </c>
      <c r="Q8" s="6">
        <f>(F8+G8+(2*H8)+(3*I8))/D8</f>
        <v>0.25</v>
      </c>
      <c r="R8" s="6">
        <f>(F8+K8+N8)/(D8+K8+N8)</f>
        <v>0.4</v>
      </c>
    </row>
    <row r="9" spans="1:18" x14ac:dyDescent="0.3">
      <c r="A9" s="12"/>
    </row>
    <row r="10" spans="1:18" x14ac:dyDescent="0.3">
      <c r="A10" s="12"/>
    </row>
    <row r="11" spans="1:18" x14ac:dyDescent="0.3">
      <c r="A11" s="12"/>
    </row>
    <row r="12" spans="1:18" x14ac:dyDescent="0.3">
      <c r="A12" s="12"/>
    </row>
    <row r="13" spans="1:18" x14ac:dyDescent="0.3">
      <c r="A13" s="12"/>
    </row>
    <row r="14" spans="1:18" x14ac:dyDescent="0.3">
      <c r="A14" s="12"/>
    </row>
    <row r="15" spans="1:18" x14ac:dyDescent="0.3">
      <c r="A15" s="12"/>
    </row>
    <row r="16" spans="1:18" x14ac:dyDescent="0.3">
      <c r="A16" s="12"/>
    </row>
    <row r="17" spans="1:18" x14ac:dyDescent="0.3">
      <c r="A17" s="12"/>
    </row>
    <row r="18" spans="1:18" x14ac:dyDescent="0.3">
      <c r="A18" s="12"/>
    </row>
    <row r="19" spans="1:18" x14ac:dyDescent="0.3">
      <c r="A19" s="12"/>
    </row>
    <row r="20" spans="1:18" x14ac:dyDescent="0.3">
      <c r="A20" s="12"/>
    </row>
    <row r="21" spans="1:18" x14ac:dyDescent="0.3">
      <c r="A21" s="12"/>
    </row>
    <row r="22" spans="1:18" x14ac:dyDescent="0.3">
      <c r="A22" s="12"/>
    </row>
    <row r="23" spans="1:18" x14ac:dyDescent="0.3">
      <c r="A23" s="12"/>
    </row>
    <row r="24" spans="1:18" x14ac:dyDescent="0.3">
      <c r="A24" s="12"/>
    </row>
    <row r="25" spans="1:18" x14ac:dyDescent="0.3">
      <c r="A25" s="12"/>
    </row>
    <row r="26" spans="1:18" x14ac:dyDescent="0.3">
      <c r="A26" s="12"/>
    </row>
    <row r="27" spans="1:18" x14ac:dyDescent="0.3">
      <c r="A27" s="12"/>
    </row>
    <row r="28" spans="1:18" x14ac:dyDescent="0.3">
      <c r="A28" s="12"/>
    </row>
    <row r="29" spans="1:18" x14ac:dyDescent="0.3">
      <c r="A29" s="12"/>
    </row>
    <row r="30" spans="1:18" x14ac:dyDescent="0.3">
      <c r="A30" s="13" t="s">
        <v>16</v>
      </c>
      <c r="B30" s="1"/>
      <c r="C30" s="1">
        <f>D58</f>
        <v>4</v>
      </c>
      <c r="D30" s="1">
        <f>SUM(D4:D29)</f>
        <v>66</v>
      </c>
      <c r="E30" s="1">
        <f t="shared" ref="E30:O30" si="0">SUM(E4:E29)</f>
        <v>7</v>
      </c>
      <c r="F30" s="1">
        <f t="shared" si="0"/>
        <v>17</v>
      </c>
      <c r="G30" s="1">
        <f t="shared" si="0"/>
        <v>2</v>
      </c>
      <c r="H30" s="1">
        <f t="shared" si="0"/>
        <v>1</v>
      </c>
      <c r="I30" s="1">
        <f t="shared" si="0"/>
        <v>2</v>
      </c>
      <c r="J30" s="1">
        <f t="shared" si="0"/>
        <v>8</v>
      </c>
      <c r="K30" s="1">
        <f t="shared" si="0"/>
        <v>7</v>
      </c>
      <c r="L30" s="1">
        <f t="shared" si="0"/>
        <v>11</v>
      </c>
      <c r="M30" s="1">
        <f t="shared" si="0"/>
        <v>0</v>
      </c>
      <c r="N30" s="1">
        <f t="shared" si="0"/>
        <v>0</v>
      </c>
      <c r="O30" s="1">
        <f t="shared" si="0"/>
        <v>3</v>
      </c>
      <c r="P30" s="6">
        <f>F30/D30</f>
        <v>0.25757575757575757</v>
      </c>
      <c r="Q30" s="6">
        <f>(F30+G30+(2*H30)+(3*I30))/D30</f>
        <v>0.40909090909090912</v>
      </c>
      <c r="R30" s="6">
        <f>(F30+K30+N30)/(D30+K30+N30)</f>
        <v>0.32876712328767121</v>
      </c>
    </row>
    <row r="35" spans="1:16" s="1" customFormat="1" x14ac:dyDescent="0.3">
      <c r="A35" s="1" t="s">
        <v>35</v>
      </c>
      <c r="B35" s="1" t="s">
        <v>33</v>
      </c>
      <c r="C35" s="2" t="s">
        <v>0</v>
      </c>
      <c r="D35" s="2" t="s">
        <v>19</v>
      </c>
      <c r="E35" s="2" t="s">
        <v>20</v>
      </c>
      <c r="F35" s="2" t="s">
        <v>21</v>
      </c>
      <c r="G35" s="2" t="s">
        <v>3</v>
      </c>
      <c r="H35" s="2" t="s">
        <v>2</v>
      </c>
      <c r="I35" s="2" t="s">
        <v>22</v>
      </c>
      <c r="J35" s="2" t="s">
        <v>9</v>
      </c>
      <c r="K35" s="2" t="s">
        <v>10</v>
      </c>
      <c r="L35" s="2" t="s">
        <v>23</v>
      </c>
      <c r="M35" s="2" t="s">
        <v>24</v>
      </c>
      <c r="N35" s="2" t="s">
        <v>25</v>
      </c>
      <c r="O35" s="2" t="s">
        <v>26</v>
      </c>
      <c r="P35" s="2" t="s">
        <v>27</v>
      </c>
    </row>
    <row r="36" spans="1:16" x14ac:dyDescent="0.3">
      <c r="A36" t="str">
        <f>Cloninger!$A$1</f>
        <v>Cloninger, Tony</v>
      </c>
      <c r="B36" t="s">
        <v>34</v>
      </c>
      <c r="C36">
        <f>Cloninger!B$3</f>
        <v>2</v>
      </c>
      <c r="D36">
        <f>Cloninger!C$3</f>
        <v>2</v>
      </c>
      <c r="E36">
        <f>Cloninger!D$3</f>
        <v>0</v>
      </c>
      <c r="F36">
        <f>Cloninger!E$3</f>
        <v>13</v>
      </c>
      <c r="G36">
        <f>Cloninger!F$3</f>
        <v>14</v>
      </c>
      <c r="H36">
        <f>Cloninger!G$3</f>
        <v>6</v>
      </c>
      <c r="I36">
        <f>Cloninger!H$3</f>
        <v>6</v>
      </c>
      <c r="J36">
        <f>Cloninger!I$3</f>
        <v>8</v>
      </c>
      <c r="K36">
        <f>Cloninger!J$3</f>
        <v>11</v>
      </c>
      <c r="L36">
        <f>Cloninger!K$3</f>
        <v>0</v>
      </c>
      <c r="M36">
        <f>Cloninger!L$3</f>
        <v>2</v>
      </c>
      <c r="N36">
        <f>Cloninger!M$3</f>
        <v>0</v>
      </c>
      <c r="O36">
        <f>Cloninger!N$3</f>
        <v>0</v>
      </c>
      <c r="P36" s="7">
        <f>9/F36*I36</f>
        <v>4.1538461538461533</v>
      </c>
    </row>
    <row r="37" spans="1:16" x14ac:dyDescent="0.3">
      <c r="A37" t="str">
        <f>LeMaster!$A$1</f>
        <v>LeMaster, Denny</v>
      </c>
      <c r="B37" t="s">
        <v>34</v>
      </c>
      <c r="C37">
        <f>LeMaster!B$3</f>
        <v>2</v>
      </c>
      <c r="D37">
        <f>LeMaster!C$3</f>
        <v>2</v>
      </c>
      <c r="E37">
        <f>LeMaster!D$3</f>
        <v>0</v>
      </c>
      <c r="F37">
        <f>LeMaster!E$3</f>
        <v>12</v>
      </c>
      <c r="G37">
        <f>LeMaster!F$3</f>
        <v>14</v>
      </c>
      <c r="H37">
        <f>LeMaster!G$3</f>
        <v>6</v>
      </c>
      <c r="I37">
        <f>LeMaster!H$3</f>
        <v>5</v>
      </c>
      <c r="J37">
        <f>LeMaster!I$3</f>
        <v>7</v>
      </c>
      <c r="K37">
        <f>LeMaster!J$3</f>
        <v>11</v>
      </c>
      <c r="L37">
        <f>LeMaster!K$3</f>
        <v>1</v>
      </c>
      <c r="M37">
        <f>LeMaster!L$3</f>
        <v>1</v>
      </c>
      <c r="N37">
        <f>LeMaster!M$3</f>
        <v>0</v>
      </c>
      <c r="O37">
        <f>LeMaster!N$3</f>
        <v>0</v>
      </c>
      <c r="P37" s="7">
        <f>9/F37*I37</f>
        <v>3.75</v>
      </c>
    </row>
    <row r="38" spans="1:16" x14ac:dyDescent="0.3">
      <c r="A38" t="str">
        <f>Carroll!$A$1</f>
        <v>Carroll, Clay</v>
      </c>
      <c r="B38" t="s">
        <v>34</v>
      </c>
      <c r="C38">
        <f>Carroll!B$3</f>
        <v>1</v>
      </c>
      <c r="D38">
        <f>Carroll!C$3</f>
        <v>0</v>
      </c>
      <c r="E38">
        <f>Carroll!D$3</f>
        <v>0</v>
      </c>
      <c r="F38">
        <f>Carroll!E$3</f>
        <v>2</v>
      </c>
      <c r="G38">
        <f>Carroll!F$3</f>
        <v>1</v>
      </c>
      <c r="H38">
        <f>Carroll!G$3</f>
        <v>0</v>
      </c>
      <c r="I38">
        <f>Carroll!H$3</f>
        <v>0</v>
      </c>
      <c r="J38">
        <f>Carroll!I$3</f>
        <v>0</v>
      </c>
      <c r="K38">
        <f>Carroll!J$3</f>
        <v>2</v>
      </c>
      <c r="L38">
        <f>Carroll!K$3</f>
        <v>0</v>
      </c>
      <c r="M38">
        <f>Carroll!L$3</f>
        <v>0</v>
      </c>
      <c r="N38">
        <f>Carroll!M$3</f>
        <v>0</v>
      </c>
      <c r="O38">
        <f>Carroll!N$3</f>
        <v>0</v>
      </c>
      <c r="P38" s="7">
        <f>9/F38*I38</f>
        <v>0</v>
      </c>
    </row>
    <row r="58" spans="1:16" s="1" customFormat="1" x14ac:dyDescent="0.3">
      <c r="A58" s="1" t="s">
        <v>16</v>
      </c>
      <c r="D58" s="1">
        <f>SUM(D36:D57)</f>
        <v>4</v>
      </c>
      <c r="E58" s="1">
        <f t="shared" ref="E58:O58" si="1">SUM(E36:E57)</f>
        <v>0</v>
      </c>
      <c r="F58" s="1">
        <f t="shared" si="1"/>
        <v>27</v>
      </c>
      <c r="G58" s="1">
        <f t="shared" si="1"/>
        <v>29</v>
      </c>
      <c r="H58" s="1">
        <f t="shared" si="1"/>
        <v>12</v>
      </c>
      <c r="I58" s="1">
        <f t="shared" si="1"/>
        <v>11</v>
      </c>
      <c r="J58" s="1">
        <f t="shared" si="1"/>
        <v>15</v>
      </c>
      <c r="K58" s="1">
        <f t="shared" si="1"/>
        <v>24</v>
      </c>
      <c r="L58" s="1">
        <f t="shared" si="1"/>
        <v>1</v>
      </c>
      <c r="M58" s="1">
        <f t="shared" si="1"/>
        <v>3</v>
      </c>
      <c r="N58" s="1">
        <f t="shared" si="1"/>
        <v>0</v>
      </c>
      <c r="O58" s="1">
        <f t="shared" si="1"/>
        <v>0</v>
      </c>
      <c r="P58" s="7">
        <f>9/F58*I58</f>
        <v>3.6666666666666665</v>
      </c>
    </row>
  </sheetData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L8" sqref="L8"/>
    </sheetView>
  </sheetViews>
  <sheetFormatPr defaultRowHeight="14.4" x14ac:dyDescent="0.3"/>
  <cols>
    <col min="1" max="1" width="8.88671875" style="5"/>
  </cols>
  <sheetData>
    <row r="1" spans="1:17" ht="21" x14ac:dyDescent="0.4">
      <c r="A1" s="15" t="s">
        <v>17</v>
      </c>
      <c r="B1" s="15"/>
      <c r="C1" s="15"/>
      <c r="D1" s="15"/>
      <c r="E1" s="15"/>
      <c r="F1" s="15"/>
      <c r="G1" s="15"/>
      <c r="H1" s="15"/>
      <c r="I1" s="15"/>
    </row>
    <row r="2" spans="1:17" s="2" customFormat="1" x14ac:dyDescent="0.3">
      <c r="A2" s="3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9</v>
      </c>
      <c r="K2" s="2" t="s">
        <v>10</v>
      </c>
      <c r="L2" s="2" t="s">
        <v>8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</row>
    <row r="3" spans="1:17" s="1" customFormat="1" x14ac:dyDescent="0.3">
      <c r="A3" s="4" t="s">
        <v>16</v>
      </c>
      <c r="B3" s="1">
        <f>SUM(B4:B165)</f>
        <v>5</v>
      </c>
      <c r="C3" s="1">
        <f t="shared" ref="C3:N3" si="0">SUM(C4:C165)</f>
        <v>18</v>
      </c>
      <c r="D3" s="1">
        <f t="shared" si="0"/>
        <v>1</v>
      </c>
      <c r="E3" s="1">
        <f t="shared" si="0"/>
        <v>4</v>
      </c>
      <c r="F3" s="1">
        <f t="shared" si="0"/>
        <v>1</v>
      </c>
      <c r="G3" s="1">
        <f t="shared" si="0"/>
        <v>0</v>
      </c>
      <c r="H3" s="1">
        <f t="shared" si="0"/>
        <v>1</v>
      </c>
      <c r="I3" s="1">
        <f t="shared" si="0"/>
        <v>2</v>
      </c>
      <c r="J3" s="1">
        <f t="shared" si="0"/>
        <v>1</v>
      </c>
      <c r="K3" s="1">
        <f t="shared" si="0"/>
        <v>4</v>
      </c>
      <c r="L3" s="1">
        <f t="shared" si="0"/>
        <v>0</v>
      </c>
      <c r="M3" s="1">
        <f t="shared" si="0"/>
        <v>0</v>
      </c>
      <c r="N3" s="1">
        <f t="shared" si="0"/>
        <v>0</v>
      </c>
      <c r="O3" s="6">
        <f>E3/C3</f>
        <v>0.22222222222222221</v>
      </c>
      <c r="P3" s="6">
        <f>(E3+F3+(2*G3)+(3*H3))/C3</f>
        <v>0.44444444444444442</v>
      </c>
      <c r="Q3" s="6">
        <f>(E3+J3+M3)/(C3+J3+M3)</f>
        <v>0.26315789473684209</v>
      </c>
    </row>
    <row r="4" spans="1:17" x14ac:dyDescent="0.3">
      <c r="A4" s="5">
        <v>42830</v>
      </c>
      <c r="B4">
        <v>1</v>
      </c>
      <c r="C4">
        <v>4</v>
      </c>
      <c r="E4">
        <v>2</v>
      </c>
      <c r="F4">
        <v>1</v>
      </c>
    </row>
    <row r="5" spans="1:17" x14ac:dyDescent="0.3">
      <c r="A5" s="5">
        <v>42831</v>
      </c>
      <c r="B5">
        <v>1</v>
      </c>
      <c r="C5">
        <v>3</v>
      </c>
      <c r="K5">
        <v>1</v>
      </c>
    </row>
    <row r="6" spans="1:17" x14ac:dyDescent="0.3">
      <c r="A6" s="5">
        <v>42862</v>
      </c>
      <c r="B6">
        <v>1</v>
      </c>
      <c r="C6">
        <v>3</v>
      </c>
      <c r="D6">
        <v>1</v>
      </c>
      <c r="E6">
        <v>1</v>
      </c>
      <c r="H6">
        <v>1</v>
      </c>
      <c r="I6">
        <v>1</v>
      </c>
      <c r="J6">
        <v>1</v>
      </c>
    </row>
    <row r="7" spans="1:17" x14ac:dyDescent="0.3">
      <c r="A7" s="5">
        <v>42863</v>
      </c>
      <c r="B7">
        <v>1</v>
      </c>
      <c r="C7">
        <v>4</v>
      </c>
      <c r="E7">
        <v>1</v>
      </c>
      <c r="I7">
        <v>1</v>
      </c>
      <c r="K7">
        <v>1</v>
      </c>
    </row>
    <row r="8" spans="1:17" x14ac:dyDescent="0.3">
      <c r="A8" s="5">
        <v>42864</v>
      </c>
      <c r="B8">
        <v>1</v>
      </c>
      <c r="C8">
        <v>4</v>
      </c>
      <c r="K8">
        <v>2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workbookViewId="0">
      <selection activeCell="J8" sqref="J8"/>
    </sheetView>
  </sheetViews>
  <sheetFormatPr defaultRowHeight="14.4" x14ac:dyDescent="0.3"/>
  <cols>
    <col min="1" max="1" width="8.88671875" style="5"/>
  </cols>
  <sheetData>
    <row r="1" spans="1:17" ht="21" x14ac:dyDescent="0.4">
      <c r="A1" s="15" t="s">
        <v>18</v>
      </c>
      <c r="B1" s="15"/>
      <c r="C1" s="15"/>
      <c r="D1" s="15"/>
      <c r="E1" s="15"/>
      <c r="F1" s="15"/>
      <c r="G1" s="15"/>
      <c r="H1" s="15"/>
      <c r="I1" s="15"/>
    </row>
    <row r="2" spans="1:17" s="2" customFormat="1" x14ac:dyDescent="0.3">
      <c r="A2" s="3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9</v>
      </c>
      <c r="K2" s="2" t="s">
        <v>10</v>
      </c>
      <c r="L2" s="2" t="s">
        <v>8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</row>
    <row r="3" spans="1:17" s="1" customFormat="1" x14ac:dyDescent="0.3">
      <c r="A3" s="4" t="s">
        <v>16</v>
      </c>
      <c r="B3" s="1">
        <f>SUM(B4:B165)</f>
        <v>5</v>
      </c>
      <c r="C3" s="1">
        <f t="shared" ref="C3:N3" si="0">SUM(C4:C165)</f>
        <v>17</v>
      </c>
      <c r="D3" s="1">
        <f t="shared" si="0"/>
        <v>3</v>
      </c>
      <c r="E3" s="1">
        <f t="shared" si="0"/>
        <v>5</v>
      </c>
      <c r="F3" s="1">
        <f t="shared" si="0"/>
        <v>0</v>
      </c>
      <c r="G3" s="1">
        <f t="shared" si="0"/>
        <v>0</v>
      </c>
      <c r="H3" s="1">
        <f t="shared" si="0"/>
        <v>1</v>
      </c>
      <c r="I3" s="1">
        <f t="shared" si="0"/>
        <v>2</v>
      </c>
      <c r="J3" s="1">
        <f t="shared" si="0"/>
        <v>2</v>
      </c>
      <c r="K3" s="1">
        <f t="shared" si="0"/>
        <v>2</v>
      </c>
      <c r="L3" s="1">
        <f t="shared" si="0"/>
        <v>0</v>
      </c>
      <c r="M3" s="1">
        <f t="shared" si="0"/>
        <v>0</v>
      </c>
      <c r="N3" s="1">
        <f t="shared" si="0"/>
        <v>1</v>
      </c>
      <c r="O3" s="6">
        <f>E3/C3</f>
        <v>0.29411764705882354</v>
      </c>
      <c r="P3" s="6">
        <f>(E3+F3+(2*G3)+(3*H3))/C3</f>
        <v>0.47058823529411764</v>
      </c>
      <c r="Q3" s="6">
        <f>(E3+J3+M3)/(C3+J3+M3)</f>
        <v>0.36842105263157893</v>
      </c>
    </row>
    <row r="4" spans="1:17" x14ac:dyDescent="0.3">
      <c r="A4" s="5">
        <v>42830</v>
      </c>
      <c r="B4">
        <v>1</v>
      </c>
      <c r="C4">
        <v>5</v>
      </c>
      <c r="E4">
        <v>2</v>
      </c>
      <c r="J4">
        <v>1</v>
      </c>
    </row>
    <row r="5" spans="1:17" x14ac:dyDescent="0.3">
      <c r="A5" s="5">
        <v>42831</v>
      </c>
      <c r="B5">
        <v>1</v>
      </c>
      <c r="C5">
        <v>3</v>
      </c>
      <c r="D5">
        <v>1</v>
      </c>
      <c r="E5">
        <v>1</v>
      </c>
    </row>
    <row r="6" spans="1:17" x14ac:dyDescent="0.3">
      <c r="A6" s="5">
        <v>42862</v>
      </c>
      <c r="B6">
        <v>1</v>
      </c>
      <c r="C6">
        <v>3</v>
      </c>
      <c r="D6">
        <v>1</v>
      </c>
      <c r="E6">
        <v>1</v>
      </c>
      <c r="J6">
        <v>1</v>
      </c>
      <c r="K6">
        <v>1</v>
      </c>
    </row>
    <row r="7" spans="1:17" x14ac:dyDescent="0.3">
      <c r="A7" s="5">
        <v>42863</v>
      </c>
      <c r="B7">
        <v>1</v>
      </c>
      <c r="C7">
        <v>3</v>
      </c>
      <c r="K7">
        <v>1</v>
      </c>
      <c r="N7">
        <v>1</v>
      </c>
    </row>
    <row r="8" spans="1:17" x14ac:dyDescent="0.3">
      <c r="A8" s="5">
        <v>42864</v>
      </c>
      <c r="B8">
        <v>1</v>
      </c>
      <c r="C8">
        <v>3</v>
      </c>
      <c r="D8">
        <v>1</v>
      </c>
      <c r="E8">
        <v>1</v>
      </c>
      <c r="H8">
        <v>1</v>
      </c>
      <c r="I8">
        <v>2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S2" sqref="S2"/>
    </sheetView>
  </sheetViews>
  <sheetFormatPr defaultRowHeight="14.4" x14ac:dyDescent="0.3"/>
  <cols>
    <col min="1" max="1" width="8.88671875" style="5"/>
  </cols>
  <sheetData>
    <row r="1" spans="1:17" ht="21" x14ac:dyDescent="0.4">
      <c r="A1" s="15" t="s">
        <v>29</v>
      </c>
      <c r="B1" s="15"/>
      <c r="C1" s="15"/>
      <c r="D1" s="15"/>
      <c r="E1" s="15"/>
      <c r="F1" s="15"/>
      <c r="G1" s="15"/>
      <c r="H1" s="15"/>
      <c r="I1" s="15"/>
    </row>
    <row r="2" spans="1:17" s="2" customFormat="1" x14ac:dyDescent="0.3">
      <c r="A2" s="3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9</v>
      </c>
      <c r="K2" s="2" t="s">
        <v>10</v>
      </c>
      <c r="L2" s="2" t="s">
        <v>8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</row>
    <row r="3" spans="1:17" s="1" customFormat="1" x14ac:dyDescent="0.3">
      <c r="A3" s="4" t="s">
        <v>16</v>
      </c>
      <c r="B3" s="1">
        <f>SUM(B4:B165)</f>
        <v>4</v>
      </c>
      <c r="C3" s="1">
        <f t="shared" ref="C3:N3" si="0">SUM(C4:C165)</f>
        <v>13</v>
      </c>
      <c r="D3" s="1">
        <f t="shared" si="0"/>
        <v>0</v>
      </c>
      <c r="E3" s="1">
        <f t="shared" si="0"/>
        <v>4</v>
      </c>
      <c r="F3" s="1">
        <f t="shared" si="0"/>
        <v>1</v>
      </c>
      <c r="G3" s="1">
        <f t="shared" si="0"/>
        <v>0</v>
      </c>
      <c r="H3" s="1">
        <f t="shared" si="0"/>
        <v>0</v>
      </c>
      <c r="I3" s="1">
        <f t="shared" si="0"/>
        <v>2</v>
      </c>
      <c r="J3" s="1">
        <f t="shared" si="0"/>
        <v>1</v>
      </c>
      <c r="K3" s="1">
        <f t="shared" si="0"/>
        <v>2</v>
      </c>
      <c r="L3" s="1">
        <f t="shared" si="0"/>
        <v>0</v>
      </c>
      <c r="M3" s="1">
        <f t="shared" si="0"/>
        <v>0</v>
      </c>
      <c r="N3" s="1">
        <f t="shared" si="0"/>
        <v>1</v>
      </c>
      <c r="O3" s="6">
        <f>E3/C3</f>
        <v>0.30769230769230771</v>
      </c>
      <c r="P3" s="6">
        <f>(E3+F3+(2*G3)+(3*H3))/C3</f>
        <v>0.38461538461538464</v>
      </c>
      <c r="Q3" s="6">
        <f>(E3+J3+M3)/(C3+J3+M3)</f>
        <v>0.35714285714285715</v>
      </c>
    </row>
    <row r="4" spans="1:17" x14ac:dyDescent="0.3">
      <c r="A4" s="5">
        <v>42830</v>
      </c>
      <c r="B4">
        <v>1</v>
      </c>
      <c r="C4">
        <v>3</v>
      </c>
      <c r="E4">
        <v>0</v>
      </c>
      <c r="J4">
        <v>0</v>
      </c>
    </row>
    <row r="5" spans="1:17" x14ac:dyDescent="0.3">
      <c r="A5" s="5">
        <v>42831</v>
      </c>
      <c r="B5">
        <v>1</v>
      </c>
      <c r="C5">
        <v>4</v>
      </c>
      <c r="D5">
        <v>0</v>
      </c>
      <c r="E5">
        <v>1</v>
      </c>
      <c r="F5">
        <v>1</v>
      </c>
      <c r="I5">
        <v>1</v>
      </c>
      <c r="K5">
        <v>1</v>
      </c>
    </row>
    <row r="6" spans="1:17" x14ac:dyDescent="0.3">
      <c r="A6" s="5">
        <v>42862</v>
      </c>
      <c r="B6">
        <v>1</v>
      </c>
      <c r="C6">
        <v>2</v>
      </c>
      <c r="E6">
        <v>1</v>
      </c>
      <c r="J6">
        <v>1</v>
      </c>
      <c r="K6">
        <v>1</v>
      </c>
    </row>
    <row r="7" spans="1:17" x14ac:dyDescent="0.3">
      <c r="A7" s="5">
        <v>42863</v>
      </c>
      <c r="B7">
        <v>1</v>
      </c>
      <c r="C7">
        <v>4</v>
      </c>
      <c r="E7">
        <v>2</v>
      </c>
      <c r="I7">
        <v>1</v>
      </c>
      <c r="N7">
        <v>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S2" sqref="S2"/>
    </sheetView>
  </sheetViews>
  <sheetFormatPr defaultRowHeight="14.4" x14ac:dyDescent="0.3"/>
  <cols>
    <col min="1" max="1" width="8.88671875" style="5"/>
  </cols>
  <sheetData>
    <row r="1" spans="1:17" ht="21" x14ac:dyDescent="0.4">
      <c r="A1" s="15" t="s">
        <v>30</v>
      </c>
      <c r="B1" s="15"/>
      <c r="C1" s="15"/>
      <c r="D1" s="15"/>
      <c r="E1" s="15"/>
      <c r="F1" s="15"/>
      <c r="G1" s="15"/>
      <c r="H1" s="15"/>
      <c r="I1" s="15"/>
    </row>
    <row r="2" spans="1:17" s="2" customFormat="1" x14ac:dyDescent="0.3">
      <c r="A2" s="3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9</v>
      </c>
      <c r="K2" s="2" t="s">
        <v>10</v>
      </c>
      <c r="L2" s="2" t="s">
        <v>8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</row>
    <row r="3" spans="1:17" s="1" customFormat="1" x14ac:dyDescent="0.3">
      <c r="A3" s="4" t="s">
        <v>16</v>
      </c>
      <c r="B3" s="1">
        <f>SUM(B4:B165)</f>
        <v>4</v>
      </c>
      <c r="C3" s="1">
        <f t="shared" ref="C3:N3" si="0">SUM(C4:C165)</f>
        <v>14</v>
      </c>
      <c r="D3" s="1">
        <f t="shared" si="0"/>
        <v>3</v>
      </c>
      <c r="E3" s="1">
        <f t="shared" si="0"/>
        <v>3</v>
      </c>
      <c r="F3" s="1">
        <f t="shared" si="0"/>
        <v>0</v>
      </c>
      <c r="G3" s="1">
        <f t="shared" si="0"/>
        <v>1</v>
      </c>
      <c r="H3" s="1">
        <f t="shared" si="0"/>
        <v>0</v>
      </c>
      <c r="I3" s="1">
        <f t="shared" si="0"/>
        <v>2</v>
      </c>
      <c r="J3" s="1">
        <f t="shared" si="0"/>
        <v>2</v>
      </c>
      <c r="K3" s="1">
        <f t="shared" si="0"/>
        <v>2</v>
      </c>
      <c r="L3" s="1">
        <f t="shared" si="0"/>
        <v>0</v>
      </c>
      <c r="M3" s="1">
        <f t="shared" si="0"/>
        <v>0</v>
      </c>
      <c r="N3" s="1">
        <f t="shared" si="0"/>
        <v>1</v>
      </c>
      <c r="O3" s="6">
        <f>E3/C3</f>
        <v>0.21428571428571427</v>
      </c>
      <c r="P3" s="6">
        <f>(E3+F3+(2*G3)+(3*H3))/C3</f>
        <v>0.35714285714285715</v>
      </c>
      <c r="Q3" s="6">
        <f>(E3+J3+M3)/(C3+J3+M3)</f>
        <v>0.3125</v>
      </c>
    </row>
    <row r="4" spans="1:17" x14ac:dyDescent="0.3">
      <c r="A4" s="5">
        <v>42830</v>
      </c>
      <c r="B4">
        <v>1</v>
      </c>
      <c r="C4">
        <v>2</v>
      </c>
      <c r="E4">
        <v>0</v>
      </c>
      <c r="J4">
        <v>2</v>
      </c>
    </row>
    <row r="5" spans="1:17" x14ac:dyDescent="0.3">
      <c r="A5" s="5">
        <v>42831</v>
      </c>
      <c r="B5">
        <v>1</v>
      </c>
      <c r="C5">
        <v>4</v>
      </c>
      <c r="D5">
        <v>1</v>
      </c>
      <c r="E5">
        <v>1</v>
      </c>
      <c r="G5">
        <v>1</v>
      </c>
      <c r="I5">
        <v>1</v>
      </c>
      <c r="K5">
        <v>1</v>
      </c>
    </row>
    <row r="6" spans="1:17" x14ac:dyDescent="0.3">
      <c r="A6" s="5">
        <v>42862</v>
      </c>
      <c r="B6">
        <v>1</v>
      </c>
      <c r="C6">
        <v>3</v>
      </c>
      <c r="D6">
        <v>1</v>
      </c>
      <c r="E6">
        <v>1</v>
      </c>
      <c r="K6">
        <v>1</v>
      </c>
    </row>
    <row r="7" spans="1:17" x14ac:dyDescent="0.3">
      <c r="A7" s="5">
        <v>42863</v>
      </c>
      <c r="B7">
        <v>1</v>
      </c>
      <c r="C7">
        <v>5</v>
      </c>
      <c r="D7">
        <v>1</v>
      </c>
      <c r="E7">
        <v>1</v>
      </c>
      <c r="I7">
        <v>1</v>
      </c>
      <c r="N7">
        <v>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workbookViewId="0">
      <selection activeCell="S2" sqref="S2"/>
    </sheetView>
  </sheetViews>
  <sheetFormatPr defaultRowHeight="14.4" x14ac:dyDescent="0.3"/>
  <cols>
    <col min="1" max="1" width="8.88671875" style="5"/>
  </cols>
  <sheetData>
    <row r="1" spans="1:17" ht="21" x14ac:dyDescent="0.4">
      <c r="A1" s="15" t="s">
        <v>38</v>
      </c>
      <c r="B1" s="15"/>
      <c r="C1" s="15"/>
      <c r="D1" s="15"/>
      <c r="E1" s="15"/>
      <c r="F1" s="15"/>
      <c r="G1" s="15"/>
      <c r="H1" s="15"/>
      <c r="I1" s="15"/>
    </row>
    <row r="2" spans="1:17" s="2" customFormat="1" x14ac:dyDescent="0.3">
      <c r="A2" s="3"/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9</v>
      </c>
      <c r="K2" s="2" t="s">
        <v>10</v>
      </c>
      <c r="L2" s="2" t="s">
        <v>8</v>
      </c>
      <c r="M2" s="2" t="s">
        <v>11</v>
      </c>
      <c r="N2" s="2" t="s">
        <v>12</v>
      </c>
      <c r="O2" s="2" t="s">
        <v>13</v>
      </c>
      <c r="P2" s="2" t="s">
        <v>14</v>
      </c>
      <c r="Q2" s="2" t="s">
        <v>15</v>
      </c>
    </row>
    <row r="3" spans="1:17" s="1" customFormat="1" x14ac:dyDescent="0.3">
      <c r="A3" s="4" t="s">
        <v>16</v>
      </c>
      <c r="B3" s="1">
        <f>SUM(B4:B165)</f>
        <v>2</v>
      </c>
      <c r="C3" s="1">
        <f t="shared" ref="C3:N3" si="0">SUM(C4:C165)</f>
        <v>4</v>
      </c>
      <c r="D3" s="1">
        <f t="shared" si="0"/>
        <v>0</v>
      </c>
      <c r="E3" s="1">
        <f t="shared" si="0"/>
        <v>1</v>
      </c>
      <c r="F3" s="1">
        <f t="shared" si="0"/>
        <v>0</v>
      </c>
      <c r="G3" s="1">
        <f t="shared" si="0"/>
        <v>0</v>
      </c>
      <c r="H3" s="1">
        <f t="shared" si="0"/>
        <v>0</v>
      </c>
      <c r="I3" s="1">
        <f t="shared" si="0"/>
        <v>0</v>
      </c>
      <c r="J3" s="1">
        <f t="shared" si="0"/>
        <v>1</v>
      </c>
      <c r="K3" s="1">
        <f t="shared" si="0"/>
        <v>1</v>
      </c>
      <c r="L3" s="1">
        <f t="shared" si="0"/>
        <v>0</v>
      </c>
      <c r="M3" s="1">
        <f t="shared" si="0"/>
        <v>0</v>
      </c>
      <c r="N3" s="1">
        <f t="shared" si="0"/>
        <v>0</v>
      </c>
      <c r="O3" s="6">
        <f>E3/C3</f>
        <v>0.25</v>
      </c>
      <c r="P3" s="6">
        <f>(E3+F3+(2*G3)+(3*H3))/C3</f>
        <v>0.25</v>
      </c>
      <c r="Q3" s="6">
        <f>(E3+J3+M3)/(C3+J3+M3)</f>
        <v>0.4</v>
      </c>
    </row>
    <row r="4" spans="1:17" x14ac:dyDescent="0.3">
      <c r="A4" s="5">
        <v>42863</v>
      </c>
      <c r="B4">
        <v>1</v>
      </c>
      <c r="C4">
        <v>3</v>
      </c>
      <c r="E4">
        <v>1</v>
      </c>
      <c r="J4">
        <v>1</v>
      </c>
    </row>
    <row r="5" spans="1:17" x14ac:dyDescent="0.3">
      <c r="A5" s="5">
        <v>42864</v>
      </c>
      <c r="B5">
        <v>1</v>
      </c>
      <c r="C5">
        <v>1</v>
      </c>
      <c r="K5">
        <v>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O3" sqref="O3"/>
    </sheetView>
  </sheetViews>
  <sheetFormatPr defaultRowHeight="14.4" x14ac:dyDescent="0.3"/>
  <cols>
    <col min="1" max="1" width="8.88671875" style="5"/>
  </cols>
  <sheetData>
    <row r="1" spans="1:15" ht="21" x14ac:dyDescent="0.4">
      <c r="A1" s="15" t="s">
        <v>28</v>
      </c>
      <c r="B1" s="15"/>
      <c r="C1" s="15"/>
      <c r="D1" s="15"/>
      <c r="E1" s="15"/>
      <c r="F1" s="15"/>
      <c r="G1" s="15"/>
      <c r="H1" s="15"/>
      <c r="I1" s="8"/>
    </row>
    <row r="2" spans="1:15" s="2" customFormat="1" x14ac:dyDescent="0.3">
      <c r="A2" s="3"/>
      <c r="B2" s="2" t="s">
        <v>0</v>
      </c>
      <c r="C2" s="2" t="s">
        <v>19</v>
      </c>
      <c r="D2" s="2" t="s">
        <v>20</v>
      </c>
      <c r="E2" s="2" t="s">
        <v>21</v>
      </c>
      <c r="F2" s="2" t="s">
        <v>3</v>
      </c>
      <c r="G2" s="2" t="s">
        <v>2</v>
      </c>
      <c r="H2" s="2" t="s">
        <v>22</v>
      </c>
      <c r="I2" s="2" t="s">
        <v>9</v>
      </c>
      <c r="J2" s="2" t="s">
        <v>10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</row>
    <row r="3" spans="1:15" s="1" customFormat="1" x14ac:dyDescent="0.3">
      <c r="A3" s="4" t="s">
        <v>16</v>
      </c>
      <c r="B3" s="1">
        <f>SUM(B4:B165)</f>
        <v>2</v>
      </c>
      <c r="C3" s="1">
        <f t="shared" ref="C3:N3" si="0">SUM(C4:C165)</f>
        <v>2</v>
      </c>
      <c r="D3" s="1">
        <f t="shared" si="0"/>
        <v>0</v>
      </c>
      <c r="E3" s="1">
        <f t="shared" si="0"/>
        <v>13</v>
      </c>
      <c r="F3" s="1">
        <f t="shared" si="0"/>
        <v>14</v>
      </c>
      <c r="G3" s="1">
        <f t="shared" si="0"/>
        <v>6</v>
      </c>
      <c r="H3" s="1">
        <f t="shared" si="0"/>
        <v>6</v>
      </c>
      <c r="I3" s="1">
        <f t="shared" si="0"/>
        <v>8</v>
      </c>
      <c r="J3" s="1">
        <f t="shared" si="0"/>
        <v>11</v>
      </c>
      <c r="K3" s="1">
        <f t="shared" si="0"/>
        <v>0</v>
      </c>
      <c r="L3" s="1">
        <f t="shared" si="0"/>
        <v>2</v>
      </c>
      <c r="M3" s="1">
        <f t="shared" si="0"/>
        <v>0</v>
      </c>
      <c r="N3" s="1">
        <f t="shared" si="0"/>
        <v>0</v>
      </c>
      <c r="O3" s="7">
        <f>9/E3*H3</f>
        <v>4.1538461538461533</v>
      </c>
    </row>
    <row r="4" spans="1:15" x14ac:dyDescent="0.3">
      <c r="A4" s="5">
        <v>42830</v>
      </c>
      <c r="B4">
        <v>1</v>
      </c>
      <c r="C4">
        <v>1</v>
      </c>
      <c r="E4">
        <v>6</v>
      </c>
      <c r="F4">
        <v>6</v>
      </c>
      <c r="G4">
        <v>2</v>
      </c>
      <c r="H4">
        <v>2</v>
      </c>
      <c r="I4">
        <v>4</v>
      </c>
      <c r="J4">
        <v>5</v>
      </c>
      <c r="L4">
        <v>1</v>
      </c>
    </row>
    <row r="5" spans="1:15" x14ac:dyDescent="0.3">
      <c r="A5" s="5">
        <v>42862</v>
      </c>
      <c r="B5">
        <v>1</v>
      </c>
      <c r="C5">
        <v>1</v>
      </c>
      <c r="E5">
        <v>7</v>
      </c>
      <c r="F5">
        <v>8</v>
      </c>
      <c r="G5">
        <v>4</v>
      </c>
      <c r="H5">
        <v>4</v>
      </c>
      <c r="I5">
        <v>4</v>
      </c>
      <c r="J5">
        <v>6</v>
      </c>
      <c r="L5">
        <v>1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S2" sqref="S2"/>
    </sheetView>
  </sheetViews>
  <sheetFormatPr defaultRowHeight="14.4" x14ac:dyDescent="0.3"/>
  <cols>
    <col min="1" max="1" width="8.88671875" style="5"/>
  </cols>
  <sheetData>
    <row r="1" spans="1:15" ht="21" x14ac:dyDescent="0.4">
      <c r="A1" s="15" t="s">
        <v>31</v>
      </c>
      <c r="B1" s="15"/>
      <c r="C1" s="15"/>
      <c r="D1" s="15"/>
      <c r="E1" s="15"/>
      <c r="F1" s="15"/>
      <c r="G1" s="15"/>
      <c r="H1" s="15"/>
      <c r="I1" s="8"/>
    </row>
    <row r="2" spans="1:15" s="2" customFormat="1" x14ac:dyDescent="0.3">
      <c r="A2" s="3"/>
      <c r="B2" s="2" t="s">
        <v>0</v>
      </c>
      <c r="C2" s="2" t="s">
        <v>19</v>
      </c>
      <c r="D2" s="2" t="s">
        <v>20</v>
      </c>
      <c r="E2" s="2" t="s">
        <v>21</v>
      </c>
      <c r="F2" s="2" t="s">
        <v>3</v>
      </c>
      <c r="G2" s="2" t="s">
        <v>2</v>
      </c>
      <c r="H2" s="2" t="s">
        <v>22</v>
      </c>
      <c r="I2" s="2" t="s">
        <v>9</v>
      </c>
      <c r="J2" s="2" t="s">
        <v>10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</row>
    <row r="3" spans="1:15" s="1" customFormat="1" x14ac:dyDescent="0.3">
      <c r="A3" s="4" t="s">
        <v>16</v>
      </c>
      <c r="B3" s="1">
        <f>SUM(B4:B165)</f>
        <v>2</v>
      </c>
      <c r="C3" s="1">
        <f t="shared" ref="C3:N3" si="0">SUM(C4:C165)</f>
        <v>2</v>
      </c>
      <c r="D3" s="1">
        <f t="shared" si="0"/>
        <v>0</v>
      </c>
      <c r="E3" s="1">
        <f t="shared" si="0"/>
        <v>12</v>
      </c>
      <c r="F3" s="1">
        <f t="shared" si="0"/>
        <v>14</v>
      </c>
      <c r="G3" s="1">
        <f t="shared" si="0"/>
        <v>6</v>
      </c>
      <c r="H3" s="1">
        <f t="shared" si="0"/>
        <v>5</v>
      </c>
      <c r="I3" s="1">
        <f t="shared" si="0"/>
        <v>7</v>
      </c>
      <c r="J3" s="1">
        <f t="shared" si="0"/>
        <v>11</v>
      </c>
      <c r="K3" s="1">
        <f t="shared" si="0"/>
        <v>1</v>
      </c>
      <c r="L3" s="1">
        <f t="shared" si="0"/>
        <v>1</v>
      </c>
      <c r="M3" s="1">
        <f t="shared" si="0"/>
        <v>0</v>
      </c>
      <c r="N3" s="1">
        <f t="shared" si="0"/>
        <v>0</v>
      </c>
      <c r="O3" s="7">
        <f>9/E3*H3</f>
        <v>3.75</v>
      </c>
    </row>
    <row r="4" spans="1:15" x14ac:dyDescent="0.3">
      <c r="A4" s="5">
        <v>42861</v>
      </c>
      <c r="B4">
        <v>1</v>
      </c>
      <c r="C4">
        <v>1</v>
      </c>
      <c r="E4">
        <v>5</v>
      </c>
      <c r="F4">
        <v>7</v>
      </c>
      <c r="G4">
        <v>3</v>
      </c>
      <c r="H4">
        <v>2</v>
      </c>
      <c r="I4">
        <v>3</v>
      </c>
      <c r="J4">
        <v>6</v>
      </c>
      <c r="K4">
        <v>1</v>
      </c>
    </row>
    <row r="5" spans="1:15" x14ac:dyDescent="0.3">
      <c r="A5" s="5">
        <v>42863</v>
      </c>
      <c r="B5">
        <v>1</v>
      </c>
      <c r="C5">
        <v>1</v>
      </c>
      <c r="E5">
        <v>7</v>
      </c>
      <c r="F5">
        <v>7</v>
      </c>
      <c r="G5">
        <v>3</v>
      </c>
      <c r="H5">
        <v>3</v>
      </c>
      <c r="I5">
        <v>4</v>
      </c>
      <c r="J5">
        <v>5</v>
      </c>
      <c r="L5">
        <v>1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workbookViewId="0">
      <selection activeCell="R2" sqref="R2"/>
    </sheetView>
  </sheetViews>
  <sheetFormatPr defaultRowHeight="14.4" x14ac:dyDescent="0.3"/>
  <cols>
    <col min="1" max="1" width="8.88671875" style="5"/>
  </cols>
  <sheetData>
    <row r="1" spans="1:15" ht="21" x14ac:dyDescent="0.4">
      <c r="A1" s="15" t="s">
        <v>36</v>
      </c>
      <c r="B1" s="15"/>
      <c r="C1" s="15"/>
      <c r="D1" s="15"/>
      <c r="E1" s="15"/>
      <c r="F1" s="15"/>
      <c r="G1" s="15"/>
      <c r="H1" s="15"/>
      <c r="I1" s="8"/>
    </row>
    <row r="2" spans="1:15" s="2" customFormat="1" x14ac:dyDescent="0.3">
      <c r="A2" s="3"/>
      <c r="B2" s="2" t="s">
        <v>0</v>
      </c>
      <c r="C2" s="2" t="s">
        <v>19</v>
      </c>
      <c r="D2" s="2" t="s">
        <v>20</v>
      </c>
      <c r="E2" s="2" t="s">
        <v>21</v>
      </c>
      <c r="F2" s="2" t="s">
        <v>3</v>
      </c>
      <c r="G2" s="2" t="s">
        <v>2</v>
      </c>
      <c r="H2" s="2" t="s">
        <v>22</v>
      </c>
      <c r="I2" s="2" t="s">
        <v>9</v>
      </c>
      <c r="J2" s="2" t="s">
        <v>10</v>
      </c>
      <c r="K2" s="2" t="s">
        <v>23</v>
      </c>
      <c r="L2" s="2" t="s">
        <v>24</v>
      </c>
      <c r="M2" s="2" t="s">
        <v>25</v>
      </c>
      <c r="N2" s="2" t="s">
        <v>26</v>
      </c>
      <c r="O2" s="2" t="s">
        <v>27</v>
      </c>
    </row>
    <row r="3" spans="1:15" s="1" customFormat="1" x14ac:dyDescent="0.3">
      <c r="A3" s="4" t="s">
        <v>16</v>
      </c>
      <c r="B3" s="1">
        <f>SUM(B4:B165)</f>
        <v>1</v>
      </c>
      <c r="C3" s="1">
        <f t="shared" ref="C3:N3" si="0">SUM(C4:C165)</f>
        <v>0</v>
      </c>
      <c r="D3" s="1">
        <f t="shared" si="0"/>
        <v>0</v>
      </c>
      <c r="E3" s="1">
        <f t="shared" si="0"/>
        <v>2</v>
      </c>
      <c r="F3" s="1">
        <f t="shared" si="0"/>
        <v>1</v>
      </c>
      <c r="G3" s="1">
        <f t="shared" si="0"/>
        <v>0</v>
      </c>
      <c r="H3" s="1">
        <f t="shared" si="0"/>
        <v>0</v>
      </c>
      <c r="I3" s="1">
        <f t="shared" si="0"/>
        <v>0</v>
      </c>
      <c r="J3" s="1">
        <f t="shared" si="0"/>
        <v>2</v>
      </c>
      <c r="K3" s="1">
        <f t="shared" si="0"/>
        <v>0</v>
      </c>
      <c r="L3" s="1">
        <f t="shared" si="0"/>
        <v>0</v>
      </c>
      <c r="M3" s="1">
        <f t="shared" si="0"/>
        <v>0</v>
      </c>
      <c r="N3" s="1">
        <f t="shared" si="0"/>
        <v>0</v>
      </c>
      <c r="O3" s="7">
        <f>9/E3*H3</f>
        <v>0</v>
      </c>
    </row>
    <row r="4" spans="1:15" x14ac:dyDescent="0.3">
      <c r="A4" s="5">
        <v>42859</v>
      </c>
      <c r="B4">
        <v>1</v>
      </c>
      <c r="E4">
        <v>2</v>
      </c>
      <c r="F4">
        <v>1</v>
      </c>
      <c r="J4">
        <v>2</v>
      </c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</vt:lpstr>
      <vt:lpstr>Aaron</vt:lpstr>
      <vt:lpstr>Torre</vt:lpstr>
      <vt:lpstr>Carty</vt:lpstr>
      <vt:lpstr>Alou</vt:lpstr>
      <vt:lpstr>Menke</vt:lpstr>
      <vt:lpstr>Cloninger</vt:lpstr>
      <vt:lpstr>LeMaster</vt:lpstr>
      <vt:lpstr>Carroll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2017-01-30T02:05:41Z</dcterms:created>
  <dcterms:modified xsi:type="dcterms:W3CDTF">2017-02-11T21:13:32Z</dcterms:modified>
</cp:coreProperties>
</file>